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esbt\fileshare\Coredata\8220-BR-EII-BNE\15 EMP &amp; INIT\INDIGENOUS WORKFORCE\Communication\WWR\11. 2024-25 Funding Announcement\"/>
    </mc:Choice>
  </mc:AlternateContent>
  <xr:revisionPtr revIDLastSave="0" documentId="13_ncr:1_{775C848E-145A-453D-9BC6-EC6E0470DE2D}" xr6:coauthVersionLast="47" xr6:coauthVersionMax="47" xr10:uidLastSave="{00000000-0000-0000-0000-000000000000}"/>
  <bookViews>
    <workbookView xWindow="28680" yWindow="-120" windowWidth="29040" windowHeight="15840" xr2:uid="{00000000-000D-0000-FFFF-FFFF00000000}"/>
  </bookViews>
  <sheets>
    <sheet name="2023-24 Approved Projects" sheetId="1" r:id="rId1"/>
  </sheets>
  <definedNames>
    <definedName name="_xlnm._FilterDatabase" localSheetId="0" hidden="1">'2023-24 Approved Projects'!$A$1:$P$13</definedName>
    <definedName name="_xlnm.Print_Titles" localSheetId="0">'2023-24 Approved Projects'!$1:$1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0" i="1" l="1"/>
  <c r="M2" i="1" l="1"/>
  <c r="M3" i="1"/>
  <c r="M4" i="1"/>
  <c r="M5" i="1"/>
  <c r="M6" i="1"/>
  <c r="M7" i="1"/>
  <c r="M8" i="1"/>
  <c r="M9" i="1"/>
  <c r="M12" i="1"/>
  <c r="I13" i="1" l="1"/>
  <c r="L13" i="1" l="1"/>
  <c r="K13" i="1"/>
  <c r="M13" i="1" l="1"/>
</calcChain>
</file>

<file path=xl/sharedStrings.xml><?xml version="1.0" encoding="utf-8"?>
<sst xmlns="http://schemas.openxmlformats.org/spreadsheetml/2006/main" count="127" uniqueCount="95">
  <si>
    <t>Region</t>
  </si>
  <si>
    <t>APP ID</t>
  </si>
  <si>
    <t>Program</t>
  </si>
  <si>
    <t>Project Name</t>
  </si>
  <si>
    <t>Delivery Locations</t>
  </si>
  <si>
    <t>Target Group</t>
  </si>
  <si>
    <t>Qualifications</t>
  </si>
  <si>
    <t>RTO</t>
  </si>
  <si>
    <t>Industry</t>
  </si>
  <si>
    <t>Funds Approved</t>
  </si>
  <si>
    <t>Target Assist</t>
  </si>
  <si>
    <t>Average Cost</t>
  </si>
  <si>
    <t>Applicant Organisation</t>
  </si>
  <si>
    <t>Project Description</t>
  </si>
  <si>
    <t>FN</t>
  </si>
  <si>
    <t>IWSD</t>
  </si>
  <si>
    <t>CAPE YORK INSTITUTE</t>
  </si>
  <si>
    <t>Not applicable</t>
  </si>
  <si>
    <t>MT</t>
  </si>
  <si>
    <t>Strong Women Talking - Marigurim Mubi Yangu Aboriginal &amp; Torres Strait Islanders Corporation</t>
  </si>
  <si>
    <t>Strong Women Talking Healing Journey Facilitator Training</t>
  </si>
  <si>
    <t>LOCKHART RIVER ABORIGINAL SHIRE COUNCIL</t>
  </si>
  <si>
    <t>LOCKHART RIVER</t>
  </si>
  <si>
    <t>NC</t>
  </si>
  <si>
    <t>FIVE BRIDGES LTD</t>
  </si>
  <si>
    <t>NQ</t>
  </si>
  <si>
    <t>ON COMMON COUNTRY PTY LTD</t>
  </si>
  <si>
    <t>Customised Work Preparation Program Motor Traders</t>
  </si>
  <si>
    <t>Automotive</t>
  </si>
  <si>
    <t>CPP20218 Certificate II in Security Operations</t>
  </si>
  <si>
    <t>DS</t>
  </si>
  <si>
    <t>Bigambul Native Title Aboriginal Corporation RNTBC</t>
  </si>
  <si>
    <t>Bigambul Traffic Control and Land Management Services Training Program</t>
  </si>
  <si>
    <t>GOONDIWINDI</t>
  </si>
  <si>
    <t>RIIWHS205E Control Traffic with a Stop Slow Bat - Theory_x000D_
RIIWHS302E Traffic Management Implementation - Theory_x000D_
FWPCOT3348 Land Management Services - Advanced Tree Felling_x000D_
AHCCHM304 Land Management Services - ACDC Training_x000D_
AHCCHM307 Land Management Services - ACDC Training_x000D_
AHC10120 Conservation &amp; Ecosystem Management_x000D_
CPCWHS1001 Construction White Card_x000D_
HLTAID009 First Aid and CPR</t>
  </si>
  <si>
    <t>SE</t>
  </si>
  <si>
    <t>RAIL SUPPORT PTY LTD</t>
  </si>
  <si>
    <t>CQ</t>
  </si>
  <si>
    <t>Mithaka Aboriginal Corporation RNTBC</t>
  </si>
  <si>
    <t>Empowering Indigenous Futures through Cultural Heritage Skills Program</t>
  </si>
  <si>
    <t>WINDORAH, LONGREACH</t>
  </si>
  <si>
    <t>Kinship of Care Our Way</t>
  </si>
  <si>
    <t>MAROOCHYDORE, CABOOLTURE</t>
  </si>
  <si>
    <t>CHC40321 Certificate IV in Child, Youth and Family Intervention</t>
  </si>
  <si>
    <t>Making Tracks - Security for Your Future</t>
  </si>
  <si>
    <t>BEENLEIGH</t>
  </si>
  <si>
    <t>Ngaachi Nyi'ilama (One Place) Business Hub</t>
  </si>
  <si>
    <t>White Card &amp; Non Accredited LLN Training</t>
  </si>
  <si>
    <t>GIRLS TIME OUT YOUNG WOMENS SUPPORT SERVICE INC</t>
  </si>
  <si>
    <t>Prosperous Pathways</t>
  </si>
  <si>
    <t>BERSERKER</t>
  </si>
  <si>
    <t>Skills to Lead Program 2024-2025 - Cape York Institute Leadership Academy</t>
  </si>
  <si>
    <t>CHERMSIDE</t>
  </si>
  <si>
    <t>TORRES STRAIT KAZIW META INC</t>
  </si>
  <si>
    <t>Torres Strait Kaziw Meta Learners Program</t>
  </si>
  <si>
    <t>THURSDAY ISLAND</t>
  </si>
  <si>
    <t>Construction
Primary Industry</t>
  </si>
  <si>
    <t>Retail
Tourism
Business</t>
  </si>
  <si>
    <t>TOWNSVILLE</t>
  </si>
  <si>
    <t>Upskills Queensland</t>
  </si>
  <si>
    <t>D P Training Pty Ltd</t>
  </si>
  <si>
    <t>Look Now Training</t>
  </si>
  <si>
    <t>Asset Training Australia Pty Ltd</t>
  </si>
  <si>
    <t>Pathways Academy</t>
  </si>
  <si>
    <t>HLTAID009 Provide cardiopulmonary resuscitation
HLTAID011 Provide First Aid</t>
  </si>
  <si>
    <t xml:space="preserve">Community Services
</t>
  </si>
  <si>
    <t>Indigenous</t>
  </si>
  <si>
    <t>CAIRNS, COOKTOWN</t>
  </si>
  <si>
    <t>Project provides Indigenous job seekers with customised work preparation linked to a range of occupations within the automotive sector in Townsville. Project is delivered in collaboration with Motor Trades Association of Queensland and local employers such as Mike Carney Toyota, Carmichael Ford, Pickerings Group and AMA Group for relevant work experience opportunities. Participants undertake the customised work preparation program over three stages which includes, automotive industry induction, work experience and culturally appropriate mentoring.  Wrap around support includes health and safety support, driver licence assistance, LLN support, personal budgeting, PPE, transport assistance, fitness and nutrition, employer onboarding and post participation support. Project also delivers information sessions and cultural awareness training to Indigenous and non-Indigenous employers to improve their cultural competence to support the provision of culturally safe and responsive workplaces.</t>
  </si>
  <si>
    <t>Project support First Nations People in the Sunshine Coast and Moreton Bay region to address the shortfall of frontline workers in the Child Safety sector. Through an incremental supported learning approach, participants undertake four selected units from the Certificate IV in Child, Youth and Family Intervention and complete work experience to gain culturally appropriate industry skills and gain employment. Additional training in first aid and the Headstrong Clear Directions and Hope and Healing programs is also offered. Tailored support includes culturally safe learning environment, employability skills, life skills, case management, work experience, LLN assistance, Indigenous mentors, Blue Card assistance, learner driver assistance, transport assistance, specialist service referrals, provision of meals, job preparation, job search and post participation support.</t>
  </si>
  <si>
    <t xml:space="preserve">Project supports First Nations people in Cairns, Hopevale, Cooktown and Wujal Wujal to build confidence and job readiness by addressing barriers and preparing them for employment with Cape York Partnership Group entities or external stakeholders. Participants are supported in a culturally safe learning environment to undertake a bespoke non-accredited development program, Skills to Lead, where they will gain valuable skills, knowledge, connections and support to secure meaningful employment and become effective leaders within workplaces, families and communities. Delivery will have a strong focus on connection to culture and will include the teaching/sharing of traditional cultural practices to strengthen identity through experienced Indigenous faciliators and mentors. Tailored and wrap around support includes an Individual leadership development plan focusing on career aspirations, resume writing, coaching sessions, grooming, mentoring, career mapping, LLND assistance, case management and post participation support. </t>
  </si>
  <si>
    <t>Project supports house parents and disengaged youth (17 years and older) to obtain a learner driver permit and subsequently a driver licence to address a gap in access to transportation and employment opportunities. Participants engage in a range of interactive and culturally appropriate non-accredited workshops and training sessions involving road rules and licence testing, LLN and business talks with local businesses and employers to expose them to potential career paths and entrepreneurial ventures. The project provides participants with access to a vehicle to undertake practical driving lessons. Wrap around support includes assistance with access to further training and employment programs to address specific skill requirement or career aspirations identified by participant, resume writing, interview skills, job search activities and mental health and well-being services.</t>
  </si>
  <si>
    <t>*Proposed Start Date</t>
  </si>
  <si>
    <t>*Proposed 
End Date</t>
  </si>
  <si>
    <t>* Dates subject to change</t>
  </si>
  <si>
    <t xml:space="preserve">General Education &amp; Training
</t>
  </si>
  <si>
    <t xml:space="preserve">
Primary Industry
General Education &amp; Training</t>
  </si>
  <si>
    <t>Project provides skills and experience for First Nations People to prepare them for employment in traffic control or land management services in the South West Queensland region. Participants have the option to undertake one of two training programs enabling them to be job ready at completion. Traffic control participants will undertake accredited training in General Construction Industry Induction, First Aid, Traffic Management Implementation and Control Traffic with a Stop Slow Bat which includes vocational placement. Land management participants wil undertake accredited training in Certificate I in Conservation and Ecoystem Management along with First Aid, General Construction Training White Card, Tree Felling and ACDC training. Wrap around support includes Indigenous mentoring, culturally safe learning environments, cultural connection program, work experience, LLN assistance, transport assistance, specialist service referrals, provision of meals, PPE, and resume development.</t>
  </si>
  <si>
    <t>Project supports Aboriginal and Torres Strait Islander participants, including women and young people, in Windorah and Longreach to undertake non-accredited specialist training in cultural heritage identification and mapping skills.Training is delivered in a culturally safe manner on Country by the Mithaka Elders as well as anthropologists, archaeologists and cultural heritage experts. Participants engage in hands on, experiential learning activities that equip them with valuable skills in cultural heritage management to gain employment in cultural heritage conservation, tourism and land management related fields. Tailored and wrap around support includes work experience, transport and accommodation assistance and provision of PPE.</t>
  </si>
  <si>
    <t>Project delivered in partnership with Wilson Security to assist First Nations job seekers to gain employment in low to maximum level Security Operations across the public and private sectors. Participants undertake a two week work readiness onboarding program followed by accredited training in Certificate II in Security Operations to obtain their security licence. Tailored support includes culturally safe learning environment, employability skills, foundation skills, life skills, intensive case management, work experience, LLN assistance, Indigenous mentors, learner driver assistance, transport assistance, specialist service referrals, provision of meals, Blue Card assistance, PPE, uniforms, job preparation, job search and post participation support.</t>
  </si>
  <si>
    <t xml:space="preserve"> Indigenous Mothers 
 Indigenous Women</t>
  </si>
  <si>
    <t>Indigenous
Women
School Leavers
Youth 15 - 25 years</t>
  </si>
  <si>
    <t>Indigenous Women</t>
  </si>
  <si>
    <t>Indigenous
Women
Youth 15 - 24
Mature Aged
People with Disability
Ex-Offenders</t>
  </si>
  <si>
    <t>Indigenous
Women
Young people</t>
  </si>
  <si>
    <t>Indigenous
Men's &amp; Women's Groups
Young people
Entrepreneurs
 Ex-offenders
Mature Aged</t>
  </si>
  <si>
    <t>Project supports participants in the Lockhart River Aboriginal Shire Council region to undertake non-accredited training to improve their literacy, numeracy and digital literacy (LLND) skills. Delivered in a culturally safe manner, the project will assist participants to gain employment or start their own small business. Training is delivered face-to-face by volunteers and local school teachers in a flexible model at The Ngaachi Nyi’ilama (One Place) Business Hub - dedicated space for locals and businesses to access training and support. Training and assistance with business start-ups is provided by Many Rivers organisation and Indigenous Business Australia. Wrap around support includes mentoring, basic and advanced computer training, starting own business workshop (microfinancing, business tool kit, ABN set up, planning, policy, procedures, cash flow, bookkeeping, insurance, quoting, invoicing), use of office equipment, jobs search and post participation support.</t>
  </si>
  <si>
    <t xml:space="preserve">Project supports Indigenous women, particularly mothers in Rockhampton to enter or re-enter the workforce. Using a three-path strategy, participant's social, personal and educational hardships preventing them from gaining sustainable employment are addressed. The first two pathways identify personal issues and social barriers (eg racism and discrimination) that have impacted their lives to then develop strategies and confidence to overcome them. The third and final pathway supports participants to develop soft skills and employability skills to gain employment or access further educational pathways. Participants undertake face-to-face interviews, questionnaires, skills assessment and training analysis for individualised support to planned. Wrap around support includes assistance with transport, developing interpersonal skills, understanding workplace rights and work experience opportunities.
</t>
  </si>
  <si>
    <t>Project supports Aboriginal and Torres Strait Islander women to undertake a customised, non-accredited Healing Journey package (domestic, family and sexual violence preventative workshops and training program) to enable them to become facilitators and deliver the package in communities of need. Participants also undertake training in understanding trauma, first aid and CPR, mental health first aid along with business training to assist with self-employment opportunities. Participants will also be provided with facilitator kits so they are fully equipped to deliver the Healing Journey workshops upon completion of the program. Wrap around support includes assistance with Blue and Yellow Cards, driver licence support, LLN, local Elder support, provision of meals, transport assistance and post participation support.</t>
  </si>
  <si>
    <t xml:space="preserve"> Indigenous youth aged 17 years+
 TSKM's house parents</t>
  </si>
  <si>
    <t>Project supports First Nations job seekers from Gold Coast region with the skills, knowledge and opportunities to gain employment in the community services sector. The project will combine cultural sensitvity with practical training. Participants initially undertake a two week pre-employment program to increase their social and emotional well-being and empower them to connect to culture, community and country. Following this, participants undertake accredited training in the Certificate III in Community Services and build their confidence in securing meaningful employment. Wrap around support includes a training and suppport plan, mentoring, cultural workshops and activities, job preparation,  Aboriginal and Torres Strait Islander Mental Health First Aid course, networking, provision of meals, transport assistance, blue card application and post participation support.</t>
  </si>
  <si>
    <t>BURLEIGH HEADS</t>
  </si>
  <si>
    <t>CHC32015 Certificate III in Community Services</t>
  </si>
  <si>
    <t xml:space="preserve">Community Serivces
</t>
  </si>
  <si>
    <t xml:space="preserve">Real Mob Training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</si>
</sst>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6" x14ac:knownFonts="1">
    <font>
      <sz val="11"/>
      <color theme="1"/>
      <name val="Calibri"/>
      <family val="2"/>
      <scheme val="minor"/>
    </font>
    <font>
      <b/>
      <sz val="12"/>
      <color theme="0"/>
      <name val="Calibri"/>
      <family val="2"/>
      <scheme val="minor"/>
    </font>
    <font>
      <sz val="12"/>
      <color theme="1"/>
      <name val="Calibri"/>
      <family val="2"/>
      <scheme val="minor"/>
    </font>
    <font>
      <i/>
      <sz val="14"/>
      <color theme="1"/>
      <name val="Calibri"/>
      <family val="2"/>
      <scheme val="minor"/>
    </font>
    <font>
      <b/>
      <sz val="14"/>
      <color theme="0"/>
      <name val="Calibri"/>
      <family val="2"/>
      <scheme val="minor"/>
    </font>
    <font>
      <sz val="14"/>
      <color theme="1"/>
      <name val="Calibri"/>
      <family val="2"/>
      <scheme val="minor"/>
    </font>
  </fonts>
  <fills count="3">
    <fill>
      <patternFill patternType="none"/>
    </fill>
    <fill>
      <patternFill patternType="gray125"/>
    </fill>
    <fill>
      <patternFill patternType="solid">
        <fgColor theme="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26">
    <xf numFmtId="0" fontId="0" fillId="0" borderId="0" xfId="0"/>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164"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applyAlignment="1">
      <alignment horizontal="left" vertical="center" wrapText="1"/>
    </xf>
    <xf numFmtId="164"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164" fontId="1" fillId="2" borderId="3" xfId="0" applyNumberFormat="1" applyFont="1" applyFill="1" applyBorder="1" applyAlignment="1">
      <alignment horizontal="center" vertical="center" wrapText="1"/>
    </xf>
    <xf numFmtId="14" fontId="1" fillId="2" borderId="3" xfId="0" applyNumberFormat="1"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5" xfId="0" applyFont="1" applyFill="1" applyBorder="1" applyAlignment="1">
      <alignment horizontal="left" vertical="center" wrapText="1"/>
    </xf>
    <xf numFmtId="164" fontId="1" fillId="2" borderId="5" xfId="0" applyNumberFormat="1" applyFont="1" applyFill="1" applyBorder="1" applyAlignment="1">
      <alignment horizontal="center" vertical="center" wrapText="1"/>
    </xf>
    <xf numFmtId="14" fontId="1" fillId="2" borderId="5"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applyAlignment="1">
      <alignment horizontal="left" vertical="top"/>
    </xf>
    <xf numFmtId="0" fontId="3" fillId="0" borderId="0" xfId="0" applyFont="1" applyAlignment="1">
      <alignment horizontal="center" vertical="center" wrapText="1"/>
    </xf>
    <xf numFmtId="0" fontId="3" fillId="0" borderId="0" xfId="0" applyFont="1" applyAlignment="1">
      <alignment horizontal="left" vertical="center" wrapText="1"/>
    </xf>
    <xf numFmtId="164" fontId="4" fillId="2" borderId="3" xfId="0" applyNumberFormat="1" applyFont="1" applyFill="1" applyBorder="1" applyAlignment="1">
      <alignment horizontal="center" vertical="center" wrapText="1"/>
    </xf>
    <xf numFmtId="164" fontId="5" fillId="0" borderId="1" xfId="0" applyNumberFormat="1" applyFont="1" applyBorder="1" applyAlignment="1">
      <alignment horizontal="left" vertical="center" wrapText="1"/>
    </xf>
    <xf numFmtId="164" fontId="4" fillId="2" borderId="5" xfId="0" applyNumberFormat="1" applyFont="1" applyFill="1" applyBorder="1" applyAlignment="1">
      <alignment horizontal="center" vertical="center" wrapText="1"/>
    </xf>
    <xf numFmtId="164" fontId="5" fillId="0" borderId="0" xfId="0" applyNumberFormat="1" applyFont="1" applyAlignment="1">
      <alignment horizontal="center" vertical="center" wrapText="1"/>
    </xf>
  </cellXfs>
  <cellStyles count="1">
    <cellStyle name="Normal" xfId="0" builtinId="0"/>
  </cellStyles>
  <dxfs count="6">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5"/>
  <sheetViews>
    <sheetView showGridLines="0" tabSelected="1" view="pageLayout" topLeftCell="E1" zoomScaleNormal="70" workbookViewId="0">
      <selection activeCell="H2" sqref="H2"/>
    </sheetView>
  </sheetViews>
  <sheetFormatPr defaultColWidth="9.140625" defaultRowHeight="18.75" x14ac:dyDescent="0.25"/>
  <cols>
    <col min="1" max="2" width="8.7109375" style="1" customWidth="1"/>
    <col min="3" max="3" width="9.5703125" style="1" hidden="1" customWidth="1"/>
    <col min="4" max="4" width="27.7109375" style="6" customWidth="1"/>
    <col min="5" max="5" width="29" style="6" customWidth="1"/>
    <col min="6" max="6" width="19.85546875" style="1" customWidth="1"/>
    <col min="7" max="7" width="20.7109375" style="1" customWidth="1"/>
    <col min="8" max="8" width="46.5703125" style="6" customWidth="1"/>
    <col min="9" max="9" width="25.140625" style="6" customWidth="1"/>
    <col min="10" max="10" width="18.140625" style="1" customWidth="1"/>
    <col min="11" max="11" width="12.7109375" style="7" customWidth="1"/>
    <col min="12" max="12" width="11.28515625" style="1" customWidth="1"/>
    <col min="13" max="13" width="14.5703125" style="7" bestFit="1" customWidth="1"/>
    <col min="14" max="14" width="89.28515625" style="25" customWidth="1"/>
    <col min="15" max="15" width="13.140625" style="8" customWidth="1"/>
    <col min="16" max="16" width="13.5703125" style="8" customWidth="1"/>
    <col min="17" max="17" width="30.7109375" style="1" customWidth="1"/>
    <col min="18" max="16384" width="9.140625" style="1"/>
  </cols>
  <sheetData>
    <row r="1" spans="1:16" ht="31.5" x14ac:dyDescent="0.25">
      <c r="A1" s="9" t="s">
        <v>0</v>
      </c>
      <c r="B1" s="10" t="s">
        <v>1</v>
      </c>
      <c r="C1" s="10" t="s">
        <v>2</v>
      </c>
      <c r="D1" s="10" t="s">
        <v>12</v>
      </c>
      <c r="E1" s="10" t="s">
        <v>3</v>
      </c>
      <c r="F1" s="10" t="s">
        <v>4</v>
      </c>
      <c r="G1" s="10" t="s">
        <v>5</v>
      </c>
      <c r="H1" s="10" t="s">
        <v>6</v>
      </c>
      <c r="I1" s="10" t="s">
        <v>7</v>
      </c>
      <c r="J1" s="10" t="s">
        <v>8</v>
      </c>
      <c r="K1" s="11" t="s">
        <v>9</v>
      </c>
      <c r="L1" s="10" t="s">
        <v>10</v>
      </c>
      <c r="M1" s="11" t="s">
        <v>11</v>
      </c>
      <c r="N1" s="22" t="s">
        <v>13</v>
      </c>
      <c r="O1" s="12" t="s">
        <v>72</v>
      </c>
      <c r="P1" s="12" t="s">
        <v>73</v>
      </c>
    </row>
    <row r="2" spans="1:16" ht="330.75" customHeight="1" x14ac:dyDescent="0.25">
      <c r="A2" s="2" t="s">
        <v>30</v>
      </c>
      <c r="B2" s="2">
        <v>10791</v>
      </c>
      <c r="C2" s="2" t="s">
        <v>15</v>
      </c>
      <c r="D2" s="3" t="s">
        <v>31</v>
      </c>
      <c r="E2" s="3" t="s">
        <v>32</v>
      </c>
      <c r="F2" s="2" t="s">
        <v>33</v>
      </c>
      <c r="G2" s="2" t="s">
        <v>83</v>
      </c>
      <c r="H2" s="3" t="s">
        <v>34</v>
      </c>
      <c r="I2" s="3" t="s">
        <v>59</v>
      </c>
      <c r="J2" s="2" t="s">
        <v>56</v>
      </c>
      <c r="K2" s="4">
        <v>242400</v>
      </c>
      <c r="L2" s="2">
        <v>24</v>
      </c>
      <c r="M2" s="4">
        <f t="shared" ref="M2:M13" si="0">IFERROR(ROUND(K2/L2,-2),0)</f>
        <v>10100</v>
      </c>
      <c r="N2" s="23" t="s">
        <v>77</v>
      </c>
      <c r="O2" s="5">
        <v>45474</v>
      </c>
      <c r="P2" s="5">
        <v>45688</v>
      </c>
    </row>
    <row r="3" spans="1:16" ht="318" customHeight="1" x14ac:dyDescent="0.25">
      <c r="A3" s="2" t="s">
        <v>25</v>
      </c>
      <c r="B3" s="2">
        <v>11279</v>
      </c>
      <c r="C3" s="2" t="s">
        <v>15</v>
      </c>
      <c r="D3" s="3" t="s">
        <v>26</v>
      </c>
      <c r="E3" s="3" t="s">
        <v>27</v>
      </c>
      <c r="F3" s="2" t="s">
        <v>58</v>
      </c>
      <c r="G3" s="2" t="s">
        <v>66</v>
      </c>
      <c r="H3" s="3" t="s">
        <v>17</v>
      </c>
      <c r="I3" s="3" t="s">
        <v>17</v>
      </c>
      <c r="J3" s="2" t="s">
        <v>28</v>
      </c>
      <c r="K3" s="4">
        <v>250000</v>
      </c>
      <c r="L3" s="2">
        <v>40</v>
      </c>
      <c r="M3" s="4">
        <f t="shared" si="0"/>
        <v>6300</v>
      </c>
      <c r="N3" s="23" t="s">
        <v>68</v>
      </c>
      <c r="O3" s="5">
        <v>45536</v>
      </c>
      <c r="P3" s="5">
        <v>45900</v>
      </c>
    </row>
    <row r="4" spans="1:16" ht="280.5" customHeight="1" x14ac:dyDescent="0.25">
      <c r="A4" s="2" t="s">
        <v>35</v>
      </c>
      <c r="B4" s="2">
        <v>10779</v>
      </c>
      <c r="C4" s="2" t="s">
        <v>15</v>
      </c>
      <c r="D4" s="3" t="s">
        <v>36</v>
      </c>
      <c r="E4" s="3" t="s">
        <v>94</v>
      </c>
      <c r="F4" s="2" t="s">
        <v>91</v>
      </c>
      <c r="G4" s="2" t="s">
        <v>66</v>
      </c>
      <c r="H4" s="3" t="s">
        <v>92</v>
      </c>
      <c r="I4" s="3" t="s">
        <v>60</v>
      </c>
      <c r="J4" s="2" t="s">
        <v>93</v>
      </c>
      <c r="K4" s="4">
        <v>241500</v>
      </c>
      <c r="L4" s="2">
        <v>30</v>
      </c>
      <c r="M4" s="4">
        <f t="shared" si="0"/>
        <v>8100</v>
      </c>
      <c r="N4" s="23" t="s">
        <v>90</v>
      </c>
      <c r="O4" s="5">
        <v>45663</v>
      </c>
      <c r="P4" s="5">
        <v>46027</v>
      </c>
    </row>
    <row r="5" spans="1:16" ht="259.5" customHeight="1" x14ac:dyDescent="0.25">
      <c r="A5" s="2" t="s">
        <v>37</v>
      </c>
      <c r="B5" s="2">
        <v>10769</v>
      </c>
      <c r="C5" s="2" t="s">
        <v>15</v>
      </c>
      <c r="D5" s="3" t="s">
        <v>38</v>
      </c>
      <c r="E5" s="3" t="s">
        <v>39</v>
      </c>
      <c r="F5" s="2" t="s">
        <v>40</v>
      </c>
      <c r="G5" s="2" t="s">
        <v>84</v>
      </c>
      <c r="H5" s="3" t="s">
        <v>17</v>
      </c>
      <c r="I5" s="3" t="s">
        <v>17</v>
      </c>
      <c r="J5" s="2" t="s">
        <v>76</v>
      </c>
      <c r="K5" s="4">
        <v>161600</v>
      </c>
      <c r="L5" s="2">
        <v>40</v>
      </c>
      <c r="M5" s="4">
        <f t="shared" si="0"/>
        <v>4000</v>
      </c>
      <c r="N5" s="23" t="s">
        <v>78</v>
      </c>
      <c r="O5" s="5">
        <v>45476</v>
      </c>
      <c r="P5" s="5">
        <v>45838</v>
      </c>
    </row>
    <row r="6" spans="1:16" ht="273.75" customHeight="1" x14ac:dyDescent="0.25">
      <c r="A6" s="2" t="s">
        <v>23</v>
      </c>
      <c r="B6" s="2">
        <v>10774</v>
      </c>
      <c r="C6" s="2" t="s">
        <v>15</v>
      </c>
      <c r="D6" s="3" t="s">
        <v>24</v>
      </c>
      <c r="E6" s="3" t="s">
        <v>41</v>
      </c>
      <c r="F6" s="2" t="s">
        <v>42</v>
      </c>
      <c r="G6" s="2" t="s">
        <v>66</v>
      </c>
      <c r="H6" s="3" t="s">
        <v>43</v>
      </c>
      <c r="I6" s="3" t="s">
        <v>61</v>
      </c>
      <c r="J6" s="2" t="s">
        <v>65</v>
      </c>
      <c r="K6" s="4">
        <v>250000</v>
      </c>
      <c r="L6" s="2">
        <v>48</v>
      </c>
      <c r="M6" s="4">
        <f t="shared" si="0"/>
        <v>5200</v>
      </c>
      <c r="N6" s="23" t="s">
        <v>69</v>
      </c>
      <c r="O6" s="5">
        <v>45474</v>
      </c>
      <c r="P6" s="5">
        <v>45838</v>
      </c>
    </row>
    <row r="7" spans="1:16" ht="241.5" customHeight="1" x14ac:dyDescent="0.25">
      <c r="A7" s="2" t="s">
        <v>35</v>
      </c>
      <c r="B7" s="2">
        <v>10773</v>
      </c>
      <c r="C7" s="2" t="s">
        <v>15</v>
      </c>
      <c r="D7" s="3" t="s">
        <v>24</v>
      </c>
      <c r="E7" s="3" t="s">
        <v>44</v>
      </c>
      <c r="F7" s="2" t="s">
        <v>45</v>
      </c>
      <c r="G7" s="2" t="s">
        <v>66</v>
      </c>
      <c r="H7" s="3" t="s">
        <v>29</v>
      </c>
      <c r="I7" s="3" t="s">
        <v>62</v>
      </c>
      <c r="J7" s="2" t="s">
        <v>57</v>
      </c>
      <c r="K7" s="4">
        <v>250000</v>
      </c>
      <c r="L7" s="2">
        <v>50</v>
      </c>
      <c r="M7" s="4">
        <f t="shared" si="0"/>
        <v>5000</v>
      </c>
      <c r="N7" s="23" t="s">
        <v>79</v>
      </c>
      <c r="O7" s="5">
        <v>45474</v>
      </c>
      <c r="P7" s="5">
        <v>45835</v>
      </c>
    </row>
    <row r="8" spans="1:16" ht="297.75" customHeight="1" x14ac:dyDescent="0.25">
      <c r="A8" s="2" t="s">
        <v>14</v>
      </c>
      <c r="B8" s="2">
        <v>10770</v>
      </c>
      <c r="C8" s="2" t="s">
        <v>15</v>
      </c>
      <c r="D8" s="3" t="s">
        <v>21</v>
      </c>
      <c r="E8" s="3" t="s">
        <v>46</v>
      </c>
      <c r="F8" s="2" t="s">
        <v>22</v>
      </c>
      <c r="G8" s="2" t="s">
        <v>85</v>
      </c>
      <c r="H8" s="3" t="s">
        <v>47</v>
      </c>
      <c r="I8" s="3" t="s">
        <v>17</v>
      </c>
      <c r="J8" s="18" t="s">
        <v>75</v>
      </c>
      <c r="K8" s="4">
        <v>159300</v>
      </c>
      <c r="L8" s="2">
        <v>15</v>
      </c>
      <c r="M8" s="4">
        <f t="shared" si="0"/>
        <v>10600</v>
      </c>
      <c r="N8" s="23" t="s">
        <v>86</v>
      </c>
      <c r="O8" s="5">
        <v>45566</v>
      </c>
      <c r="P8" s="5">
        <v>45930</v>
      </c>
    </row>
    <row r="9" spans="1:16" ht="302.25" customHeight="1" x14ac:dyDescent="0.25">
      <c r="A9" s="2" t="s">
        <v>37</v>
      </c>
      <c r="B9" s="2">
        <v>10760</v>
      </c>
      <c r="C9" s="2" t="s">
        <v>15</v>
      </c>
      <c r="D9" s="3" t="s">
        <v>48</v>
      </c>
      <c r="E9" s="3" t="s">
        <v>49</v>
      </c>
      <c r="F9" s="2" t="s">
        <v>50</v>
      </c>
      <c r="G9" s="2" t="s">
        <v>80</v>
      </c>
      <c r="H9" s="3" t="s">
        <v>17</v>
      </c>
      <c r="I9" s="3" t="s">
        <v>17</v>
      </c>
      <c r="J9" s="2" t="s">
        <v>75</v>
      </c>
      <c r="K9" s="4">
        <v>250000</v>
      </c>
      <c r="L9" s="2">
        <v>45</v>
      </c>
      <c r="M9" s="4">
        <f t="shared" si="0"/>
        <v>5600</v>
      </c>
      <c r="N9" s="23" t="s">
        <v>87</v>
      </c>
      <c r="O9" s="5">
        <v>45474</v>
      </c>
      <c r="P9" s="5">
        <v>45838</v>
      </c>
    </row>
    <row r="10" spans="1:16" ht="346.5" customHeight="1" x14ac:dyDescent="0.25">
      <c r="A10" s="2" t="s">
        <v>14</v>
      </c>
      <c r="B10" s="2">
        <v>10763</v>
      </c>
      <c r="C10" s="2" t="s">
        <v>15</v>
      </c>
      <c r="D10" s="3" t="s">
        <v>16</v>
      </c>
      <c r="E10" s="3" t="s">
        <v>51</v>
      </c>
      <c r="F10" s="2" t="s">
        <v>67</v>
      </c>
      <c r="G10" s="2" t="s">
        <v>81</v>
      </c>
      <c r="H10" s="3" t="s">
        <v>17</v>
      </c>
      <c r="I10" s="3" t="s">
        <v>17</v>
      </c>
      <c r="J10" s="18" t="s">
        <v>75</v>
      </c>
      <c r="K10" s="4">
        <v>250000</v>
      </c>
      <c r="L10" s="2">
        <v>22</v>
      </c>
      <c r="M10" s="4">
        <f t="shared" si="0"/>
        <v>11400</v>
      </c>
      <c r="N10" s="23" t="s">
        <v>70</v>
      </c>
      <c r="O10" s="5">
        <v>45505</v>
      </c>
      <c r="P10" s="5">
        <v>45868</v>
      </c>
    </row>
    <row r="11" spans="1:16" ht="274.5" customHeight="1" x14ac:dyDescent="0.25">
      <c r="A11" s="18" t="s">
        <v>18</v>
      </c>
      <c r="B11" s="18">
        <v>10764</v>
      </c>
      <c r="C11" s="18" t="s">
        <v>15</v>
      </c>
      <c r="D11" s="3" t="s">
        <v>19</v>
      </c>
      <c r="E11" s="3" t="s">
        <v>20</v>
      </c>
      <c r="F11" s="18" t="s">
        <v>52</v>
      </c>
      <c r="G11" s="18" t="s">
        <v>82</v>
      </c>
      <c r="H11" s="3" t="s">
        <v>64</v>
      </c>
      <c r="I11" s="3" t="s">
        <v>63</v>
      </c>
      <c r="J11" s="18" t="s">
        <v>65</v>
      </c>
      <c r="K11" s="4">
        <v>200000</v>
      </c>
      <c r="L11" s="18">
        <v>16</v>
      </c>
      <c r="M11" s="4">
        <v>12500</v>
      </c>
      <c r="N11" s="23" t="s">
        <v>88</v>
      </c>
      <c r="O11" s="5">
        <v>45537</v>
      </c>
      <c r="P11" s="5">
        <v>45900</v>
      </c>
    </row>
    <row r="12" spans="1:16" ht="270" customHeight="1" x14ac:dyDescent="0.25">
      <c r="A12" s="2" t="s">
        <v>14</v>
      </c>
      <c r="B12" s="2">
        <v>10771</v>
      </c>
      <c r="C12" s="2" t="s">
        <v>15</v>
      </c>
      <c r="D12" s="3" t="s">
        <v>53</v>
      </c>
      <c r="E12" s="3" t="s">
        <v>54</v>
      </c>
      <c r="F12" s="2" t="s">
        <v>55</v>
      </c>
      <c r="G12" s="2" t="s">
        <v>89</v>
      </c>
      <c r="H12" s="3" t="s">
        <v>17</v>
      </c>
      <c r="I12" s="3" t="s">
        <v>17</v>
      </c>
      <c r="J12" s="18" t="s">
        <v>75</v>
      </c>
      <c r="K12" s="4">
        <v>177800</v>
      </c>
      <c r="L12" s="2">
        <v>20</v>
      </c>
      <c r="M12" s="4">
        <f t="shared" si="0"/>
        <v>8900</v>
      </c>
      <c r="N12" s="23" t="s">
        <v>71</v>
      </c>
      <c r="O12" s="5">
        <v>45505</v>
      </c>
      <c r="P12" s="5">
        <v>45899</v>
      </c>
    </row>
    <row r="13" spans="1:16" ht="25.5" customHeight="1" x14ac:dyDescent="0.25">
      <c r="A13" s="13"/>
      <c r="B13" s="14"/>
      <c r="C13" s="14"/>
      <c r="D13" s="15"/>
      <c r="E13" s="15"/>
      <c r="F13" s="14"/>
      <c r="G13" s="14"/>
      <c r="H13" s="15"/>
      <c r="I13" s="15" t="str">
        <f>IF(ROW()-2=1,ROW()-2 &amp; " Project",ROW()-2&amp; " Projects")</f>
        <v>11 Projects</v>
      </c>
      <c r="J13" s="14"/>
      <c r="K13" s="16">
        <f>SUM(K2:K12)</f>
        <v>2432600</v>
      </c>
      <c r="L13" s="14">
        <f>SUM(L2:L12)</f>
        <v>350</v>
      </c>
      <c r="M13" s="16">
        <f t="shared" si="0"/>
        <v>7000</v>
      </c>
      <c r="N13" s="24"/>
      <c r="O13" s="17"/>
      <c r="P13" s="17"/>
    </row>
    <row r="15" spans="1:16" x14ac:dyDescent="0.25">
      <c r="A15" s="19" t="s">
        <v>74</v>
      </c>
      <c r="B15" s="20"/>
      <c r="C15" s="20"/>
      <c r="D15" s="21"/>
    </row>
  </sheetData>
  <autoFilter ref="A1:P13" xr:uid="{00000000-0009-0000-0000-000000000000}">
    <sortState xmlns:xlrd2="http://schemas.microsoft.com/office/spreadsheetml/2017/richdata2" ref="A2:P13">
      <sortCondition ref="C1:C13"/>
    </sortState>
  </autoFilter>
  <conditionalFormatting sqref="M2:M12 A2:L2 A4:L4 A3:G3 J3:L3 N2:P4">
    <cfRule type="expression" dxfId="5" priority="25">
      <formula>MOD(ROW(),2)</formula>
    </cfRule>
  </conditionalFormatting>
  <conditionalFormatting sqref="N5:P5 N7:P8 N6 P6 N10:P12 N9 P9 A5:L12">
    <cfRule type="expression" dxfId="4" priority="23">
      <formula>MOD(ROW(),2)</formula>
    </cfRule>
  </conditionalFormatting>
  <conditionalFormatting sqref="H3">
    <cfRule type="expression" dxfId="3" priority="8">
      <formula>MOD(ROW(),2)</formula>
    </cfRule>
  </conditionalFormatting>
  <conditionalFormatting sqref="I3">
    <cfRule type="expression" dxfId="2" priority="7">
      <formula>MOD(ROW(),2)</formula>
    </cfRule>
  </conditionalFormatting>
  <conditionalFormatting sqref="O6">
    <cfRule type="expression" dxfId="1" priority="2">
      <formula>MOD(ROW(),2)</formula>
    </cfRule>
  </conditionalFormatting>
  <conditionalFormatting sqref="O9">
    <cfRule type="expression" dxfId="0" priority="1">
      <formula>MOD(ROW(),2)</formula>
    </cfRule>
  </conditionalFormatting>
  <printOptions horizontalCentered="1"/>
  <pageMargins left="0.11811023622047245" right="0.11811023622047245" top="1.0629921259842521" bottom="0.74803149606299213" header="0.31496062992125984" footer="0.31496062992125984"/>
  <pageSetup paperSize="8" scale="57" fitToHeight="0" orientation="landscape" r:id="rId1"/>
  <headerFooter>
    <oddHeader>&amp;C&amp;"-,Bold"&amp;36 2023-24 Funding Round Approved Projects
Indigenous Workforce and Skills Development Grant&amp;R&amp;"-,Bold"&amp;20ATTACHMENT 1</oddHeader>
    <oddFooter>&amp;LDecember 2024&amp;R&amp;10Page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2023-24 Approved Projects</vt:lpstr>
      <vt:lpstr>'2023-24 Approved Projects'!Print_Titles</vt:lpstr>
    </vt:vector>
  </TitlesOfParts>
  <Company>Queensland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NICHOLS, Ruane</dc:creator>
  <cp:lastModifiedBy>Ethan Hart</cp:lastModifiedBy>
  <cp:lastPrinted>2024-12-23T06:06:52Z</cp:lastPrinted>
  <dcterms:created xsi:type="dcterms:W3CDTF">2019-11-03T02:09:54Z</dcterms:created>
  <dcterms:modified xsi:type="dcterms:W3CDTF">2024-12-23T22:51:29Z</dcterms:modified>
</cp:coreProperties>
</file>